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drawings/drawing2.xml" ContentType="application/vnd.openxmlformats-officedocument.drawing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2520" windowHeight="16740" tabRatio="500" activeTab="3"/>
  </bookViews>
  <sheets>
    <sheet name="EF1a" sheetId="1" r:id="rId1"/>
    <sheet name="cjunk" sheetId="2" r:id="rId2"/>
    <sheet name="nfkb" sheetId="3" r:id="rId3"/>
    <sheet name="R" sheetId="4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3" i="2"/>
  <c r="I13"/>
  <c r="G14"/>
  <c r="I14"/>
  <c r="J14"/>
  <c r="G9"/>
  <c r="I9"/>
  <c r="G10"/>
  <c r="I10"/>
  <c r="G11"/>
  <c r="I11"/>
  <c r="G12"/>
  <c r="I12"/>
  <c r="J12"/>
  <c r="F5"/>
  <c r="G5"/>
  <c r="I5"/>
  <c r="G6"/>
  <c r="I6"/>
  <c r="G7"/>
  <c r="I7"/>
  <c r="G8"/>
  <c r="I8"/>
  <c r="J8"/>
  <c r="G2"/>
  <c r="I2"/>
  <c r="G3"/>
  <c r="I3"/>
  <c r="G4"/>
  <c r="I4"/>
  <c r="J4"/>
  <c r="F2" i="1"/>
  <c r="F3"/>
  <c r="F4"/>
  <c r="F5"/>
  <c r="F6"/>
  <c r="F7"/>
  <c r="F8"/>
  <c r="F9"/>
  <c r="F10"/>
  <c r="F11"/>
  <c r="F13"/>
  <c r="F14"/>
  <c r="F15"/>
  <c r="F16"/>
  <c r="F17"/>
  <c r="F18"/>
  <c r="F12"/>
  <c r="G11" i="3"/>
  <c r="I11"/>
  <c r="G12"/>
  <c r="I12"/>
  <c r="J12"/>
  <c r="G7"/>
  <c r="I7"/>
  <c r="G8"/>
  <c r="I8"/>
  <c r="G9"/>
  <c r="I9"/>
  <c r="G10"/>
  <c r="I10"/>
  <c r="J10"/>
  <c r="F5"/>
  <c r="G5"/>
  <c r="I5"/>
  <c r="G6"/>
  <c r="I6"/>
  <c r="J6"/>
  <c r="G2"/>
  <c r="I2"/>
  <c r="G3"/>
  <c r="I3"/>
  <c r="G4"/>
  <c r="I4"/>
  <c r="J4"/>
</calcChain>
</file>

<file path=xl/sharedStrings.xml><?xml version="1.0" encoding="utf-8"?>
<sst xmlns="http://schemas.openxmlformats.org/spreadsheetml/2006/main" count="100" uniqueCount="36">
  <si>
    <t>7.16A</t>
    <phoneticPr fontId="2" type="noConversion"/>
  </si>
  <si>
    <t>7.16B</t>
    <phoneticPr fontId="2" type="noConversion"/>
  </si>
  <si>
    <t>7.16C</t>
    <phoneticPr fontId="2" type="noConversion"/>
  </si>
  <si>
    <t>7.16D</t>
    <phoneticPr fontId="2" type="noConversion"/>
  </si>
  <si>
    <t>7.16E</t>
    <phoneticPr fontId="2" type="noConversion"/>
  </si>
  <si>
    <t>7.16F</t>
    <phoneticPr fontId="2" type="noConversion"/>
  </si>
  <si>
    <t>7.16G</t>
    <phoneticPr fontId="2" type="noConversion"/>
  </si>
  <si>
    <t>7.16H</t>
    <phoneticPr fontId="2" type="noConversion"/>
  </si>
  <si>
    <t>7.16I</t>
    <phoneticPr fontId="2" type="noConversion"/>
  </si>
  <si>
    <t>7.16Ldil</t>
    <phoneticPr fontId="2" type="noConversion"/>
  </si>
  <si>
    <t>7.16M</t>
    <phoneticPr fontId="2" type="noConversion"/>
  </si>
  <si>
    <t>7.16N</t>
    <phoneticPr fontId="2" type="noConversion"/>
  </si>
  <si>
    <t>7.16O</t>
    <phoneticPr fontId="2" type="noConversion"/>
  </si>
  <si>
    <t>7.16P</t>
    <phoneticPr fontId="2" type="noConversion"/>
  </si>
  <si>
    <t>Sample</t>
    <phoneticPr fontId="2" type="noConversion"/>
  </si>
  <si>
    <t>Efficiency</t>
  </si>
  <si>
    <t>C(t)</t>
  </si>
  <si>
    <t>7.16J</t>
    <phoneticPr fontId="2" type="noConversion"/>
  </si>
  <si>
    <t>7.16J</t>
    <phoneticPr fontId="2" type="noConversion"/>
  </si>
  <si>
    <t>7.16K</t>
    <phoneticPr fontId="2" type="noConversion"/>
  </si>
  <si>
    <t>7.16L</t>
    <phoneticPr fontId="2" type="noConversion"/>
  </si>
  <si>
    <t>qPCR date</t>
    <phoneticPr fontId="2" type="noConversion"/>
  </si>
  <si>
    <t>qPCR date</t>
    <phoneticPr fontId="2" type="noConversion"/>
  </si>
  <si>
    <t>qPCR date</t>
    <phoneticPr fontId="2" type="noConversion"/>
  </si>
  <si>
    <t>AER</t>
    <phoneticPr fontId="2" type="noConversion"/>
  </si>
  <si>
    <t>R0</t>
    <phoneticPr fontId="2" type="noConversion"/>
  </si>
  <si>
    <t>7.16Lconc</t>
    <phoneticPr fontId="2" type="noConversion"/>
  </si>
  <si>
    <t>7.16K</t>
    <phoneticPr fontId="2" type="noConversion"/>
  </si>
  <si>
    <t>EF1 R0</t>
    <phoneticPr fontId="2" type="noConversion"/>
  </si>
  <si>
    <t>Norm. R0</t>
    <phoneticPr fontId="2" type="noConversion"/>
  </si>
  <si>
    <t>Treatment</t>
    <phoneticPr fontId="2" type="noConversion"/>
  </si>
  <si>
    <t>12V</t>
    <phoneticPr fontId="2" type="noConversion"/>
  </si>
  <si>
    <t>25V</t>
    <phoneticPr fontId="2" type="noConversion"/>
  </si>
  <si>
    <t>Treatment</t>
    <phoneticPr fontId="2" type="noConversion"/>
  </si>
  <si>
    <t>cjunk</t>
    <phoneticPr fontId="2" type="noConversion"/>
  </si>
  <si>
    <t>nfkb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</si>
</sst>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i/>
      <sz val="10"/>
      <name val="Verdana"/>
    </font>
    <font>
      <sz val="8"/>
      <name val="Verdana"/>
    </font>
    <font>
      <sz val="10"/>
      <color indexed="55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val>
            <c:numRef>
              <c:f>(cjunk!$J$4,cjunk!$J$8,cjunk!$J$12,cjunk!$J$14)</c:f>
              <c:numCache>
                <c:formatCode>General</c:formatCode>
                <c:ptCount val="4"/>
                <c:pt idx="0">
                  <c:v>1.59641442845072E-9</c:v>
                </c:pt>
                <c:pt idx="1">
                  <c:v>4.12523578648463E-7</c:v>
                </c:pt>
                <c:pt idx="2">
                  <c:v>2.01788179274778E-5</c:v>
                </c:pt>
                <c:pt idx="3">
                  <c:v>1.56823702018728E-8</c:v>
                </c:pt>
              </c:numCache>
            </c:numRef>
          </c:val>
        </c:ser>
        <c:axId val="591107160"/>
        <c:axId val="591109960"/>
      </c:barChart>
      <c:catAx>
        <c:axId val="591107160"/>
        <c:scaling>
          <c:orientation val="minMax"/>
        </c:scaling>
        <c:axPos val="b"/>
        <c:tickLblPos val="nextTo"/>
        <c:crossAx val="591109960"/>
        <c:crosses val="autoZero"/>
        <c:auto val="1"/>
        <c:lblAlgn val="ctr"/>
        <c:lblOffset val="100"/>
      </c:catAx>
      <c:valAx>
        <c:axId val="591109960"/>
        <c:scaling>
          <c:orientation val="minMax"/>
        </c:scaling>
        <c:axPos val="l"/>
        <c:majorGridlines/>
        <c:numFmt formatCode="General" sourceLinked="1"/>
        <c:tickLblPos val="nextTo"/>
        <c:crossAx val="591107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val>
            <c:numRef>
              <c:f>(nfkb!$J$4,nfkb!$J$6,nfkb!$J$10,nfkb!$J$12)</c:f>
              <c:numCache>
                <c:formatCode>General</c:formatCode>
                <c:ptCount val="4"/>
                <c:pt idx="0">
                  <c:v>4.79389231049339E-14</c:v>
                </c:pt>
                <c:pt idx="1">
                  <c:v>5.21486640073406E-15</c:v>
                </c:pt>
                <c:pt idx="2">
                  <c:v>3.96931327179093E-10</c:v>
                </c:pt>
                <c:pt idx="3">
                  <c:v>7.57778943815014E-16</c:v>
                </c:pt>
              </c:numCache>
            </c:numRef>
          </c:val>
        </c:ser>
        <c:axId val="590412296"/>
        <c:axId val="590415544"/>
      </c:barChart>
      <c:catAx>
        <c:axId val="590412296"/>
        <c:scaling>
          <c:orientation val="minMax"/>
        </c:scaling>
        <c:axPos val="b"/>
        <c:tickLblPos val="nextTo"/>
        <c:crossAx val="590415544"/>
        <c:crosses val="autoZero"/>
        <c:auto val="1"/>
        <c:lblAlgn val="ctr"/>
        <c:lblOffset val="100"/>
      </c:catAx>
      <c:valAx>
        <c:axId val="590415544"/>
        <c:scaling>
          <c:orientation val="minMax"/>
        </c:scaling>
        <c:axPos val="l"/>
        <c:majorGridlines/>
        <c:numFmt formatCode="General" sourceLinked="1"/>
        <c:tickLblPos val="nextTo"/>
        <c:crossAx val="590412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16</xdr:row>
      <xdr:rowOff>76200</xdr:rowOff>
    </xdr:from>
    <xdr:to>
      <xdr:col>5</xdr:col>
      <xdr:colOff>12700</xdr:colOff>
      <xdr:row>33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482600</xdr:colOff>
      <xdr:row>15</xdr:row>
      <xdr:rowOff>25400</xdr:rowOff>
    </xdr:from>
    <xdr:to>
      <xdr:col>5</xdr:col>
      <xdr:colOff>292100</xdr:colOff>
      <xdr:row>31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8"/>
  <sheetViews>
    <sheetView view="pageLayout" workbookViewId="0">
      <selection activeCell="A19" sqref="A19"/>
    </sheetView>
  </sheetViews>
  <sheetFormatPr baseColWidth="10" defaultRowHeight="13"/>
  <cols>
    <col min="6" max="6" width="12.28515625" bestFit="1" customWidth="1"/>
  </cols>
  <sheetData>
    <row r="1" spans="1:6">
      <c r="A1" t="s">
        <v>14</v>
      </c>
      <c r="B1" t="s">
        <v>21</v>
      </c>
      <c r="C1" t="s">
        <v>15</v>
      </c>
      <c r="D1" t="s">
        <v>16</v>
      </c>
      <c r="E1" t="s">
        <v>24</v>
      </c>
      <c r="F1" t="s">
        <v>25</v>
      </c>
    </row>
    <row r="2" spans="1:6">
      <c r="A2" s="1" t="s">
        <v>0</v>
      </c>
      <c r="B2" s="1">
        <v>90110</v>
      </c>
      <c r="C2" s="1">
        <v>56.34</v>
      </c>
      <c r="D2" s="1">
        <v>31.89</v>
      </c>
      <c r="E2">
        <v>99.673846153846142</v>
      </c>
      <c r="F2">
        <f>1/((1+E2)^D2)</f>
        <v>1.3396387101325027E-64</v>
      </c>
    </row>
    <row r="3" spans="1:6">
      <c r="A3" t="s">
        <v>1</v>
      </c>
      <c r="B3">
        <v>90110</v>
      </c>
      <c r="C3">
        <v>105.13</v>
      </c>
      <c r="D3">
        <v>28.63</v>
      </c>
      <c r="E3">
        <v>99.673846153846142</v>
      </c>
      <c r="F3">
        <f t="shared" ref="F3:F18" si="0">1/((1+E3)^D3)</f>
        <v>4.5341512423550664E-58</v>
      </c>
    </row>
    <row r="4" spans="1:6">
      <c r="A4" t="s">
        <v>2</v>
      </c>
      <c r="B4">
        <v>90110</v>
      </c>
      <c r="C4">
        <v>108.62</v>
      </c>
      <c r="D4">
        <v>22.17</v>
      </c>
      <c r="E4">
        <v>99.673846153846142</v>
      </c>
      <c r="F4">
        <f t="shared" si="0"/>
        <v>3.9385614970998545E-45</v>
      </c>
    </row>
    <row r="5" spans="1:6">
      <c r="A5" s="1" t="s">
        <v>3</v>
      </c>
      <c r="B5" s="1">
        <v>90110</v>
      </c>
      <c r="C5" s="1">
        <v>40.43</v>
      </c>
      <c r="D5" s="1">
        <v>35.049999999999997</v>
      </c>
      <c r="E5">
        <v>99.673846153846142</v>
      </c>
      <c r="F5">
        <f t="shared" si="0"/>
        <v>6.2772733436791721E-71</v>
      </c>
    </row>
    <row r="6" spans="1:6">
      <c r="A6" t="s">
        <v>4</v>
      </c>
      <c r="B6">
        <v>90110</v>
      </c>
      <c r="C6">
        <v>108.29</v>
      </c>
      <c r="D6">
        <v>24.65</v>
      </c>
      <c r="E6">
        <v>99.673846153846142</v>
      </c>
      <c r="F6">
        <f t="shared" si="0"/>
        <v>4.2472156469151042E-50</v>
      </c>
    </row>
    <row r="7" spans="1:6">
      <c r="A7" t="s">
        <v>5</v>
      </c>
      <c r="B7">
        <v>90110</v>
      </c>
      <c r="C7">
        <v>130.66999999999999</v>
      </c>
      <c r="D7">
        <v>28.66</v>
      </c>
      <c r="E7">
        <v>99.673846153846142</v>
      </c>
      <c r="F7">
        <f t="shared" si="0"/>
        <v>3.9482850794587946E-58</v>
      </c>
    </row>
    <row r="8" spans="1:6">
      <c r="A8" t="s">
        <v>6</v>
      </c>
      <c r="B8">
        <v>90110</v>
      </c>
      <c r="C8">
        <v>92.18</v>
      </c>
      <c r="D8">
        <v>28.52</v>
      </c>
      <c r="E8">
        <v>99.673846153846142</v>
      </c>
      <c r="F8">
        <f t="shared" si="0"/>
        <v>7.5303790103182289E-58</v>
      </c>
    </row>
    <row r="9" spans="1:6">
      <c r="A9" s="1" t="s">
        <v>7</v>
      </c>
      <c r="B9" s="1">
        <v>90110</v>
      </c>
      <c r="C9" s="1">
        <v>61.64</v>
      </c>
      <c r="D9" s="1">
        <v>29.96</v>
      </c>
      <c r="E9">
        <v>99.673846153846142</v>
      </c>
      <c r="F9">
        <f t="shared" si="0"/>
        <v>9.8314334474654152E-61</v>
      </c>
    </row>
    <row r="10" spans="1:6">
      <c r="A10" t="s">
        <v>8</v>
      </c>
      <c r="B10">
        <v>90110</v>
      </c>
      <c r="C10">
        <v>69.55</v>
      </c>
      <c r="D10">
        <v>29.24</v>
      </c>
      <c r="E10">
        <v>99.673846153846142</v>
      </c>
      <c r="F10">
        <f t="shared" si="0"/>
        <v>2.72092668174165E-59</v>
      </c>
    </row>
    <row r="11" spans="1:6">
      <c r="A11" t="s">
        <v>17</v>
      </c>
      <c r="B11">
        <v>90210</v>
      </c>
      <c r="C11">
        <v>86.9</v>
      </c>
      <c r="D11">
        <v>27.45</v>
      </c>
      <c r="E11">
        <v>99.673846153846142</v>
      </c>
      <c r="F11">
        <f t="shared" si="0"/>
        <v>1.0469782559339871E-55</v>
      </c>
    </row>
    <row r="12" spans="1:6">
      <c r="A12" t="s">
        <v>27</v>
      </c>
      <c r="B12">
        <v>90210</v>
      </c>
      <c r="C12">
        <v>78.349999999999994</v>
      </c>
      <c r="D12">
        <v>30.06</v>
      </c>
      <c r="E12">
        <v>99.673846153846142</v>
      </c>
      <c r="F12">
        <f>1/((1+E12)^D12)</f>
        <v>6.1990505468587446E-61</v>
      </c>
    </row>
    <row r="13" spans="1:6">
      <c r="A13" s="2" t="s">
        <v>26</v>
      </c>
      <c r="B13" s="2">
        <v>90110</v>
      </c>
      <c r="C13" s="2">
        <v>89.4</v>
      </c>
      <c r="D13" s="2">
        <v>26.84</v>
      </c>
      <c r="E13" s="2">
        <v>99.673846153846142</v>
      </c>
      <c r="F13" s="2">
        <f t="shared" si="0"/>
        <v>1.744684188558608E-54</v>
      </c>
    </row>
    <row r="14" spans="1:6">
      <c r="A14" t="s">
        <v>9</v>
      </c>
      <c r="B14">
        <v>90110</v>
      </c>
      <c r="C14">
        <v>110.19</v>
      </c>
      <c r="D14">
        <v>28.7</v>
      </c>
      <c r="E14">
        <v>99.673846153846142</v>
      </c>
      <c r="F14">
        <f t="shared" si="0"/>
        <v>3.2831583993727306E-58</v>
      </c>
    </row>
    <row r="15" spans="1:6">
      <c r="A15" t="s">
        <v>10</v>
      </c>
      <c r="B15">
        <v>90110</v>
      </c>
      <c r="C15">
        <v>93.76</v>
      </c>
      <c r="D15">
        <v>22.86</v>
      </c>
      <c r="E15">
        <v>99.673846153846142</v>
      </c>
      <c r="F15">
        <f t="shared" si="0"/>
        <v>1.6342749918334606E-46</v>
      </c>
    </row>
    <row r="16" spans="1:6">
      <c r="A16" t="s">
        <v>11</v>
      </c>
      <c r="B16">
        <v>90110</v>
      </c>
      <c r="C16">
        <v>142.38999999999999</v>
      </c>
      <c r="D16">
        <v>25.94</v>
      </c>
      <c r="E16">
        <v>99.673846153846142</v>
      </c>
      <c r="F16">
        <f t="shared" si="0"/>
        <v>1.1074951165968136E-52</v>
      </c>
    </row>
    <row r="17" spans="1:6">
      <c r="A17" t="s">
        <v>12</v>
      </c>
      <c r="B17">
        <v>90110</v>
      </c>
      <c r="C17">
        <v>80.33</v>
      </c>
      <c r="D17">
        <v>29.38</v>
      </c>
      <c r="E17">
        <v>99.673846153846142</v>
      </c>
      <c r="F17">
        <f t="shared" si="0"/>
        <v>1.4266206528385471E-59</v>
      </c>
    </row>
    <row r="18" spans="1:6">
      <c r="A18" s="1" t="s">
        <v>13</v>
      </c>
      <c r="B18" s="1">
        <v>90110</v>
      </c>
      <c r="C18" s="1">
        <v>29.64</v>
      </c>
      <c r="D18" s="1">
        <v>30.29</v>
      </c>
      <c r="E18">
        <v>99.673846153846142</v>
      </c>
      <c r="F18">
        <f t="shared" si="0"/>
        <v>2.146121698884353E-61</v>
      </c>
    </row>
  </sheetData>
  <sortState ref="A2:D1048576">
    <sortCondition ref="A3:A1048576"/>
  </sortState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4"/>
  <sheetViews>
    <sheetView view="pageLayout" workbookViewId="0">
      <selection activeCell="I2" sqref="I2:I14"/>
    </sheetView>
  </sheetViews>
  <sheetFormatPr baseColWidth="10" defaultRowHeight="13"/>
  <cols>
    <col min="7" max="7" width="12.28515625" bestFit="1" customWidth="1"/>
    <col min="9" max="10" width="12.28515625" bestFit="1" customWidth="1"/>
  </cols>
  <sheetData>
    <row r="1" spans="1:10">
      <c r="A1" t="s">
        <v>14</v>
      </c>
      <c r="B1" t="s">
        <v>30</v>
      </c>
      <c r="C1" t="s">
        <v>22</v>
      </c>
      <c r="D1" t="s">
        <v>15</v>
      </c>
      <c r="E1" t="s">
        <v>16</v>
      </c>
      <c r="F1" t="s">
        <v>24</v>
      </c>
      <c r="G1" t="s">
        <v>25</v>
      </c>
      <c r="H1" t="s">
        <v>28</v>
      </c>
      <c r="I1" t="s">
        <v>29</v>
      </c>
    </row>
    <row r="2" spans="1:10">
      <c r="A2" t="s">
        <v>10</v>
      </c>
      <c r="B2">
        <v>12</v>
      </c>
      <c r="C2">
        <v>90210</v>
      </c>
      <c r="D2">
        <v>92.21</v>
      </c>
      <c r="E2">
        <v>31.09</v>
      </c>
      <c r="F2">
        <v>73.467777777777783</v>
      </c>
      <c r="G2">
        <f t="shared" ref="G2:G14" si="0">1/((1+F2)^E2)</f>
        <v>6.3168800161898956E-59</v>
      </c>
      <c r="H2">
        <v>1.6342749918334606E-46</v>
      </c>
      <c r="I2">
        <f t="shared" ref="I2:I14" si="1">G2/H2</f>
        <v>3.8652491458020254E-13</v>
      </c>
    </row>
    <row r="3" spans="1:10">
      <c r="A3" t="s">
        <v>11</v>
      </c>
      <c r="B3">
        <v>12</v>
      </c>
      <c r="C3">
        <v>90210</v>
      </c>
      <c r="D3">
        <v>68.97</v>
      </c>
      <c r="E3">
        <v>33.67</v>
      </c>
      <c r="F3">
        <v>73.467777777777783</v>
      </c>
      <c r="G3">
        <f t="shared" si="0"/>
        <v>9.3502704168562915E-64</v>
      </c>
      <c r="H3">
        <v>1.1074951165968136E-52</v>
      </c>
      <c r="I3">
        <f t="shared" si="1"/>
        <v>8.4427193192403759E-12</v>
      </c>
    </row>
    <row r="4" spans="1:10">
      <c r="A4" t="s">
        <v>12</v>
      </c>
      <c r="B4">
        <v>12</v>
      </c>
      <c r="C4">
        <v>90210</v>
      </c>
      <c r="D4">
        <v>74.97</v>
      </c>
      <c r="E4">
        <v>35.880000000000003</v>
      </c>
      <c r="F4">
        <v>73.467777777777783</v>
      </c>
      <c r="G4">
        <f t="shared" si="0"/>
        <v>6.8198374001787844E-68</v>
      </c>
      <c r="H4">
        <v>1.4266206528385471E-59</v>
      </c>
      <c r="I4">
        <f t="shared" si="1"/>
        <v>4.7804140411183269E-9</v>
      </c>
      <c r="J4">
        <f>AVERAGE(I2:I4)</f>
        <v>1.5964144284507157E-9</v>
      </c>
    </row>
    <row r="5" spans="1:10">
      <c r="A5" t="s">
        <v>1</v>
      </c>
      <c r="B5">
        <v>25</v>
      </c>
      <c r="C5">
        <v>90210</v>
      </c>
      <c r="D5">
        <v>66.239999999999995</v>
      </c>
      <c r="E5">
        <v>34.19</v>
      </c>
      <c r="F5">
        <f>AVERAGE(D5:D7,D10,D12,D14:D17)</f>
        <v>69.456666666666663</v>
      </c>
      <c r="G5">
        <f t="shared" si="0"/>
        <v>6.5999956778165339E-64</v>
      </c>
      <c r="H5">
        <v>4.5341512423550664E-58</v>
      </c>
      <c r="I5">
        <f t="shared" si="1"/>
        <v>1.4556187751664974E-6</v>
      </c>
    </row>
    <row r="6" spans="1:10">
      <c r="A6" t="s">
        <v>4</v>
      </c>
      <c r="B6">
        <v>25</v>
      </c>
      <c r="C6">
        <v>90210</v>
      </c>
      <c r="D6">
        <v>63.99</v>
      </c>
      <c r="E6">
        <v>29.96</v>
      </c>
      <c r="F6">
        <v>73.467777777777783</v>
      </c>
      <c r="G6">
        <f t="shared" si="0"/>
        <v>8.2380972267150748E-57</v>
      </c>
      <c r="H6">
        <v>4.2472156469151042E-50</v>
      </c>
      <c r="I6">
        <f t="shared" si="1"/>
        <v>1.939646561788941E-7</v>
      </c>
    </row>
    <row r="7" spans="1:10">
      <c r="A7" t="s">
        <v>5</v>
      </c>
      <c r="B7">
        <v>25</v>
      </c>
      <c r="C7">
        <v>90210</v>
      </c>
      <c r="D7" s="1">
        <v>54.39</v>
      </c>
      <c r="E7">
        <v>35.869999999999997</v>
      </c>
      <c r="F7">
        <v>73.467777777777783</v>
      </c>
      <c r="G7">
        <f t="shared" si="0"/>
        <v>7.1202247799475831E-68</v>
      </c>
      <c r="H7">
        <v>3.9482850794587946E-58</v>
      </c>
      <c r="I7">
        <f t="shared" si="1"/>
        <v>1.8033714984237098E-10</v>
      </c>
    </row>
    <row r="8" spans="1:10">
      <c r="A8" t="s">
        <v>8</v>
      </c>
      <c r="B8">
        <v>25</v>
      </c>
      <c r="C8">
        <v>90210</v>
      </c>
      <c r="D8" s="1">
        <v>21.72</v>
      </c>
      <c r="E8">
        <v>36.35</v>
      </c>
      <c r="F8">
        <v>73.467777777777783</v>
      </c>
      <c r="G8">
        <f t="shared" si="0"/>
        <v>8.993916992747158E-69</v>
      </c>
      <c r="H8">
        <v>2.72092668174165E-59</v>
      </c>
      <c r="I8">
        <f t="shared" si="1"/>
        <v>3.3054609861777686E-10</v>
      </c>
      <c r="J8">
        <f>AVERAGE(I5:I8)</f>
        <v>4.1252357864846291E-7</v>
      </c>
    </row>
    <row r="9" spans="1:10">
      <c r="A9" t="s">
        <v>2</v>
      </c>
      <c r="B9" t="s">
        <v>31</v>
      </c>
      <c r="C9">
        <v>90210</v>
      </c>
      <c r="D9">
        <v>62.71</v>
      </c>
      <c r="E9">
        <v>28.95</v>
      </c>
      <c r="F9">
        <v>73.467777777777783</v>
      </c>
      <c r="G9">
        <f t="shared" si="0"/>
        <v>6.4049389016722091E-55</v>
      </c>
      <c r="H9">
        <v>3.9385614970998545E-45</v>
      </c>
      <c r="I9">
        <f t="shared" si="1"/>
        <v>1.6262127445232131E-10</v>
      </c>
    </row>
    <row r="10" spans="1:10">
      <c r="A10" t="s">
        <v>18</v>
      </c>
      <c r="B10" t="s">
        <v>31</v>
      </c>
      <c r="C10">
        <v>90210</v>
      </c>
      <c r="D10">
        <v>83.56</v>
      </c>
      <c r="E10">
        <v>31.67</v>
      </c>
      <c r="F10">
        <v>73.467777777777783</v>
      </c>
      <c r="G10">
        <f t="shared" si="0"/>
        <v>5.1851456402086202E-60</v>
      </c>
      <c r="H10">
        <v>1.0469782559339871E-55</v>
      </c>
      <c r="I10">
        <f t="shared" si="1"/>
        <v>4.9524864636114736E-5</v>
      </c>
    </row>
    <row r="11" spans="1:10">
      <c r="A11" t="s">
        <v>19</v>
      </c>
      <c r="B11" t="s">
        <v>31</v>
      </c>
      <c r="C11">
        <v>90210</v>
      </c>
      <c r="D11" s="1">
        <v>40.700000000000003</v>
      </c>
      <c r="E11">
        <v>34.57</v>
      </c>
      <c r="F11">
        <v>73.467777777777783</v>
      </c>
      <c r="G11">
        <f t="shared" si="0"/>
        <v>1.9322023968312824E-65</v>
      </c>
      <c r="H11">
        <v>6.1990505468587446E-61</v>
      </c>
      <c r="I11">
        <f t="shared" si="1"/>
        <v>3.1169327983789236E-5</v>
      </c>
    </row>
    <row r="12" spans="1:10">
      <c r="A12" t="s">
        <v>20</v>
      </c>
      <c r="B12" t="s">
        <v>31</v>
      </c>
      <c r="C12">
        <v>90210</v>
      </c>
      <c r="D12">
        <v>77.86</v>
      </c>
      <c r="E12">
        <v>34.81</v>
      </c>
      <c r="F12">
        <v>73.467777777777783</v>
      </c>
      <c r="G12">
        <f t="shared" si="0"/>
        <v>6.8672080005803522E-66</v>
      </c>
      <c r="H12">
        <v>3.2831583993727306E-58</v>
      </c>
      <c r="I12">
        <f t="shared" si="1"/>
        <v>2.0916468732950497E-8</v>
      </c>
      <c r="J12">
        <f>AVERAGE(I9:I12)</f>
        <v>2.0178817927477845E-5</v>
      </c>
    </row>
    <row r="13" spans="1:10">
      <c r="A13" t="s">
        <v>6</v>
      </c>
      <c r="B13" t="s">
        <v>32</v>
      </c>
      <c r="C13">
        <v>90210</v>
      </c>
      <c r="D13" s="1">
        <v>49.98</v>
      </c>
      <c r="E13">
        <v>35.380000000000003</v>
      </c>
      <c r="F13">
        <v>73.467777777777783</v>
      </c>
      <c r="G13">
        <f t="shared" si="0"/>
        <v>5.8851592245733104E-67</v>
      </c>
      <c r="H13">
        <v>7.5303790103182289E-58</v>
      </c>
      <c r="I13">
        <f t="shared" si="1"/>
        <v>7.8152231335360202E-10</v>
      </c>
    </row>
    <row r="14" spans="1:10">
      <c r="A14" t="s">
        <v>7</v>
      </c>
      <c r="B14" t="s">
        <v>32</v>
      </c>
      <c r="C14">
        <v>90210</v>
      </c>
      <c r="D14">
        <v>70.7</v>
      </c>
      <c r="E14">
        <v>36.07</v>
      </c>
      <c r="F14" s="1">
        <v>73.467777777777783</v>
      </c>
      <c r="G14">
        <f t="shared" si="0"/>
        <v>3.0067687326500875E-68</v>
      </c>
      <c r="H14">
        <v>9.8314334474654152E-61</v>
      </c>
      <c r="I14">
        <f t="shared" si="1"/>
        <v>3.0583218090391948E-8</v>
      </c>
      <c r="J14">
        <f>AVERAGE(I13:I14)</f>
        <v>1.5682370201872777E-8</v>
      </c>
    </row>
  </sheetData>
  <sortState ref="A2:I1048576">
    <sortCondition ref="B3:B1048576"/>
  </sortState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2"/>
  <sheetViews>
    <sheetView view="pageLayout" workbookViewId="0">
      <selection activeCell="A2" sqref="A2:A12"/>
    </sheetView>
  </sheetViews>
  <sheetFormatPr baseColWidth="10" defaultRowHeight="13"/>
  <cols>
    <col min="7" max="7" width="12.28515625" bestFit="1" customWidth="1"/>
    <col min="9" max="10" width="12.28515625" bestFit="1" customWidth="1"/>
  </cols>
  <sheetData>
    <row r="1" spans="1:10">
      <c r="A1" t="s">
        <v>14</v>
      </c>
      <c r="B1" t="s">
        <v>33</v>
      </c>
      <c r="C1" t="s">
        <v>23</v>
      </c>
      <c r="D1" t="s">
        <v>15</v>
      </c>
      <c r="E1" t="s">
        <v>16</v>
      </c>
      <c r="F1" t="s">
        <v>24</v>
      </c>
      <c r="G1" t="s">
        <v>25</v>
      </c>
      <c r="H1" t="s">
        <v>28</v>
      </c>
      <c r="I1" t="s">
        <v>29</v>
      </c>
    </row>
    <row r="2" spans="1:10">
      <c r="A2" t="s">
        <v>10</v>
      </c>
      <c r="B2">
        <v>12</v>
      </c>
      <c r="C2">
        <v>90210</v>
      </c>
      <c r="D2">
        <v>81.06</v>
      </c>
      <c r="E2">
        <v>34.479999999999997</v>
      </c>
      <c r="F2">
        <v>77.641249999999999</v>
      </c>
      <c r="G2">
        <f t="shared" ref="G2:G12" si="0">1/((1+F2)^E2)</f>
        <v>4.344841450272972E-66</v>
      </c>
      <c r="H2">
        <v>1.6342749918334606E-46</v>
      </c>
      <c r="I2">
        <f t="shared" ref="I2:I12" si="1">G2/H2</f>
        <v>2.6585742742098627E-20</v>
      </c>
    </row>
    <row r="3" spans="1:10">
      <c r="A3" t="s">
        <v>11</v>
      </c>
      <c r="B3">
        <v>12</v>
      </c>
      <c r="C3">
        <v>90210</v>
      </c>
      <c r="D3">
        <v>73.61</v>
      </c>
      <c r="E3">
        <v>35.18</v>
      </c>
      <c r="F3">
        <v>77.641249999999999</v>
      </c>
      <c r="G3">
        <f t="shared" si="0"/>
        <v>2.0465325074526644E-67</v>
      </c>
      <c r="H3">
        <v>1.1074951165968136E-52</v>
      </c>
      <c r="I3">
        <f t="shared" si="1"/>
        <v>1.8478930306630956E-15</v>
      </c>
    </row>
    <row r="4" spans="1:10">
      <c r="A4" t="s">
        <v>12</v>
      </c>
      <c r="B4">
        <v>12</v>
      </c>
      <c r="C4">
        <v>90210</v>
      </c>
      <c r="D4" s="1">
        <v>64.52</v>
      </c>
      <c r="E4">
        <v>37.82</v>
      </c>
      <c r="F4">
        <v>77.641249999999999</v>
      </c>
      <c r="G4">
        <f t="shared" si="0"/>
        <v>2.02535693039463E-72</v>
      </c>
      <c r="H4">
        <v>1.4266206528385471E-59</v>
      </c>
      <c r="I4">
        <f t="shared" si="1"/>
        <v>1.419688496983958E-13</v>
      </c>
      <c r="J4">
        <f>AVERAGE(I2:I4)</f>
        <v>4.7938923104933874E-14</v>
      </c>
    </row>
    <row r="5" spans="1:10">
      <c r="A5" t="s">
        <v>1</v>
      </c>
      <c r="B5">
        <v>25</v>
      </c>
      <c r="C5">
        <v>90210</v>
      </c>
      <c r="D5" s="1">
        <v>33.03</v>
      </c>
      <c r="E5">
        <v>38.68</v>
      </c>
      <c r="F5">
        <f>AVERAGE(D6:D8,D10:D14)</f>
        <v>68.821666666666673</v>
      </c>
      <c r="G5">
        <f t="shared" si="0"/>
        <v>4.7256181372133934E-72</v>
      </c>
      <c r="H5">
        <v>4.5341512423550664E-58</v>
      </c>
      <c r="I5">
        <f t="shared" si="1"/>
        <v>1.0422277256809982E-14</v>
      </c>
    </row>
    <row r="6" spans="1:10">
      <c r="A6" t="s">
        <v>4</v>
      </c>
      <c r="B6">
        <v>25</v>
      </c>
      <c r="C6">
        <v>90210</v>
      </c>
      <c r="D6">
        <v>77.709999999999994</v>
      </c>
      <c r="E6">
        <v>35.08</v>
      </c>
      <c r="F6">
        <v>77.641249999999999</v>
      </c>
      <c r="G6">
        <f t="shared" si="0"/>
        <v>3.1665305928336542E-67</v>
      </c>
      <c r="H6">
        <v>4.2472156469151042E-50</v>
      </c>
      <c r="I6">
        <f t="shared" si="1"/>
        <v>7.4555446581423578E-18</v>
      </c>
      <c r="J6">
        <f>AVERAGE(I5:I6)</f>
        <v>5.214866400734062E-15</v>
      </c>
    </row>
    <row r="7" spans="1:10">
      <c r="A7" t="s">
        <v>2</v>
      </c>
      <c r="B7" t="s">
        <v>31</v>
      </c>
      <c r="C7">
        <v>90210</v>
      </c>
      <c r="D7">
        <v>77.31</v>
      </c>
      <c r="E7">
        <v>31.49</v>
      </c>
      <c r="F7">
        <v>77.641249999999999</v>
      </c>
      <c r="G7">
        <f t="shared" si="0"/>
        <v>2.0228731635562996E-60</v>
      </c>
      <c r="H7">
        <v>3.9385614970998545E-45</v>
      </c>
      <c r="I7">
        <f t="shared" si="1"/>
        <v>5.1360710377274415E-16</v>
      </c>
    </row>
    <row r="8" spans="1:10">
      <c r="A8" t="s">
        <v>18</v>
      </c>
      <c r="B8" t="s">
        <v>31</v>
      </c>
      <c r="C8">
        <v>90210</v>
      </c>
      <c r="D8">
        <v>77.08</v>
      </c>
      <c r="E8">
        <v>34.03</v>
      </c>
      <c r="F8">
        <v>77.641249999999999</v>
      </c>
      <c r="G8">
        <f t="shared" si="0"/>
        <v>3.0975378123413499E-65</v>
      </c>
      <c r="H8">
        <v>1.0469782559339871E-55</v>
      </c>
      <c r="I8">
        <f t="shared" si="1"/>
        <v>2.9585502800897258E-10</v>
      </c>
    </row>
    <row r="9" spans="1:10">
      <c r="A9" t="s">
        <v>19</v>
      </c>
      <c r="B9" t="s">
        <v>31</v>
      </c>
      <c r="C9">
        <v>90210</v>
      </c>
      <c r="D9">
        <v>76.97</v>
      </c>
      <c r="E9">
        <v>36.450000000000003</v>
      </c>
      <c r="F9">
        <v>77.641249999999999</v>
      </c>
      <c r="G9">
        <f t="shared" si="0"/>
        <v>8.0083423262881894E-70</v>
      </c>
      <c r="H9">
        <v>6.1990505468587446E-61</v>
      </c>
      <c r="I9">
        <f t="shared" si="1"/>
        <v>1.2918659503988509E-9</v>
      </c>
    </row>
    <row r="10" spans="1:10">
      <c r="A10" t="s">
        <v>20</v>
      </c>
      <c r="B10" t="s">
        <v>31</v>
      </c>
      <c r="C10">
        <v>90210</v>
      </c>
      <c r="D10">
        <v>78.150000000000006</v>
      </c>
      <c r="E10">
        <v>37.93</v>
      </c>
      <c r="F10">
        <v>77.641249999999999</v>
      </c>
      <c r="G10">
        <f t="shared" si="0"/>
        <v>1.2530835405868832E-72</v>
      </c>
      <c r="H10">
        <v>3.2831583993727306E-58</v>
      </c>
      <c r="I10">
        <f t="shared" si="1"/>
        <v>3.8167014446402988E-15</v>
      </c>
      <c r="J10">
        <f>AVERAGE(I7:I10)</f>
        <v>3.9693132717909302E-10</v>
      </c>
    </row>
    <row r="11" spans="1:10">
      <c r="A11" t="s">
        <v>6</v>
      </c>
      <c r="B11" t="s">
        <v>32</v>
      </c>
      <c r="C11">
        <v>90210</v>
      </c>
      <c r="D11">
        <v>79.239999999999995</v>
      </c>
      <c r="E11">
        <v>37.99</v>
      </c>
      <c r="F11">
        <v>77.641249999999999</v>
      </c>
      <c r="G11">
        <f t="shared" si="0"/>
        <v>9.6436402523949623E-73</v>
      </c>
      <c r="H11">
        <v>7.5303790103182289E-58</v>
      </c>
      <c r="I11">
        <f t="shared" si="1"/>
        <v>1.280631458148536E-15</v>
      </c>
    </row>
    <row r="12" spans="1:10">
      <c r="A12" t="s">
        <v>7</v>
      </c>
      <c r="B12" t="s">
        <v>32</v>
      </c>
      <c r="C12">
        <v>90210</v>
      </c>
      <c r="D12" s="1">
        <v>23.44</v>
      </c>
      <c r="E12">
        <v>39.9</v>
      </c>
      <c r="F12">
        <v>77.641249999999999</v>
      </c>
      <c r="G12">
        <f t="shared" si="0"/>
        <v>2.3096635564979737E-76</v>
      </c>
      <c r="H12">
        <v>9.8314334474654152E-61</v>
      </c>
      <c r="I12">
        <f t="shared" si="1"/>
        <v>2.3492642948149283E-16</v>
      </c>
      <c r="J12">
        <f>AVERAGE(I11:I12)</f>
        <v>7.5777894381501442E-16</v>
      </c>
    </row>
  </sheetData>
  <sheetCalcPr fullCalcOnLoad="1"/>
  <sortState ref="A2:I1048576">
    <sortCondition ref="B3:B1048576"/>
  </sortState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4"/>
  <sheetViews>
    <sheetView tabSelected="1" view="pageLayout" workbookViewId="0">
      <selection activeCell="D9" sqref="D9"/>
    </sheetView>
  </sheetViews>
  <sheetFormatPr baseColWidth="10" defaultRowHeight="13"/>
  <sheetData>
    <row r="1" spans="1:4">
      <c r="A1" t="s">
        <v>14</v>
      </c>
      <c r="B1" t="s">
        <v>30</v>
      </c>
      <c r="C1" t="s">
        <v>34</v>
      </c>
      <c r="D1" t="s">
        <v>35</v>
      </c>
    </row>
    <row r="2" spans="1:4">
      <c r="A2" t="s">
        <v>10</v>
      </c>
      <c r="B2">
        <v>12</v>
      </c>
      <c r="C2">
        <v>3.8652491458020254E-13</v>
      </c>
      <c r="D2">
        <v>2.6585742742098627E-20</v>
      </c>
    </row>
    <row r="3" spans="1:4">
      <c r="A3" t="s">
        <v>11</v>
      </c>
      <c r="B3">
        <v>12</v>
      </c>
      <c r="C3">
        <v>8.4427193192403759E-12</v>
      </c>
      <c r="D3">
        <v>1.8478930306630956E-15</v>
      </c>
    </row>
    <row r="4" spans="1:4">
      <c r="A4" t="s">
        <v>12</v>
      </c>
      <c r="B4">
        <v>12</v>
      </c>
      <c r="C4">
        <v>4.7804140411183269E-9</v>
      </c>
      <c r="D4">
        <v>1.419688496983958E-13</v>
      </c>
    </row>
    <row r="5" spans="1:4">
      <c r="A5" t="s">
        <v>1</v>
      </c>
      <c r="B5">
        <v>25</v>
      </c>
      <c r="C5">
        <v>1.4556187751664974E-6</v>
      </c>
      <c r="D5">
        <v>1.0422277256809982E-14</v>
      </c>
    </row>
    <row r="6" spans="1:4">
      <c r="A6" t="s">
        <v>4</v>
      </c>
      <c r="B6">
        <v>25</v>
      </c>
      <c r="C6">
        <v>1.939646561788941E-7</v>
      </c>
      <c r="D6">
        <v>7.4555446581423578E-18</v>
      </c>
    </row>
    <row r="7" spans="1:4">
      <c r="A7" t="s">
        <v>5</v>
      </c>
      <c r="B7">
        <v>25</v>
      </c>
      <c r="C7">
        <v>1.8033714984237098E-10</v>
      </c>
    </row>
    <row r="8" spans="1:4">
      <c r="A8" t="s">
        <v>8</v>
      </c>
      <c r="B8">
        <v>25</v>
      </c>
      <c r="C8">
        <v>3.3054609861777686E-10</v>
      </c>
    </row>
    <row r="9" spans="1:4">
      <c r="A9" t="s">
        <v>2</v>
      </c>
      <c r="B9" t="s">
        <v>31</v>
      </c>
      <c r="C9">
        <v>1.6262127445232131E-10</v>
      </c>
      <c r="D9">
        <v>5.1360710377274415E-16</v>
      </c>
    </row>
    <row r="10" spans="1:4">
      <c r="A10" t="s">
        <v>18</v>
      </c>
      <c r="B10" t="s">
        <v>31</v>
      </c>
      <c r="C10">
        <v>4.9524864636114736E-5</v>
      </c>
      <c r="D10">
        <v>2.9585502800897258E-10</v>
      </c>
    </row>
    <row r="11" spans="1:4">
      <c r="A11" t="s">
        <v>19</v>
      </c>
      <c r="B11" t="s">
        <v>31</v>
      </c>
      <c r="C11">
        <v>3.1169327983789236E-5</v>
      </c>
      <c r="D11">
        <v>1.2918659503988509E-9</v>
      </c>
    </row>
    <row r="12" spans="1:4">
      <c r="A12" t="s">
        <v>20</v>
      </c>
      <c r="B12" t="s">
        <v>31</v>
      </c>
      <c r="C12">
        <v>2.0916468732950497E-8</v>
      </c>
      <c r="D12">
        <v>3.8167014446402988E-15</v>
      </c>
    </row>
    <row r="13" spans="1:4">
      <c r="A13" t="s">
        <v>6</v>
      </c>
      <c r="B13" t="s">
        <v>32</v>
      </c>
      <c r="C13">
        <v>7.8152231335360202E-10</v>
      </c>
      <c r="D13">
        <v>1.280631458148536E-15</v>
      </c>
    </row>
    <row r="14" spans="1:4">
      <c r="A14" t="s">
        <v>7</v>
      </c>
      <c r="B14" t="s">
        <v>32</v>
      </c>
      <c r="C14">
        <v>3.0583218090391948E-8</v>
      </c>
      <c r="D14">
        <v>2.3492642948149283E-16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EF1a</vt:lpstr>
      <vt:lpstr>cjunk</vt:lpstr>
      <vt:lpstr>nfkb</vt:lpstr>
      <vt:lpstr>R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2010-09-03T18:27:42Z</dcterms:created>
  <dcterms:modified xsi:type="dcterms:W3CDTF">2010-09-16T04:47:08Z</dcterms:modified>
</cp:coreProperties>
</file>